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C72246DE-9BB4-482C-A54F-FDDBEE90ED63}" xr6:coauthVersionLast="47" xr6:coauthVersionMax="47" xr10:uidLastSave="{00000000-0000-0000-0000-000000000000}"/>
  <bookViews>
    <workbookView xWindow="444" yWindow="552" windowWidth="22596" windowHeight="11808" xr2:uid="{00000000-000D-0000-FFFF-FFFF00000000}"/>
  </bookViews>
  <sheets>
    <sheet name="смета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42" i="1"/>
  <c r="C42" i="1" s="1"/>
  <c r="C39" i="1"/>
  <c r="C38" i="1"/>
  <c r="D60" i="1"/>
  <c r="D54" i="1"/>
  <c r="C72" i="1"/>
  <c r="C43" i="1"/>
  <c r="D24" i="1"/>
  <c r="C24" i="1" s="1"/>
  <c r="C67" i="1"/>
  <c r="C68" i="1"/>
  <c r="C69" i="1"/>
  <c r="D31" i="1"/>
  <c r="C31" i="1" s="1"/>
  <c r="C28" i="1"/>
  <c r="C34" i="1"/>
  <c r="C33" i="1"/>
  <c r="C32" i="1"/>
  <c r="C53" i="1"/>
  <c r="C52" i="1"/>
  <c r="C51" i="1"/>
  <c r="C50" i="1"/>
  <c r="C49" i="1"/>
  <c r="C48" i="1"/>
  <c r="C47" i="1"/>
  <c r="C46" i="1"/>
  <c r="C45" i="1"/>
  <c r="C44" i="1"/>
  <c r="C40" i="1"/>
  <c r="C41" i="1"/>
  <c r="C55" i="1"/>
  <c r="C56" i="1"/>
  <c r="C57" i="1"/>
  <c r="C58" i="1"/>
  <c r="C65" i="1"/>
  <c r="C66" i="1"/>
  <c r="C70" i="1"/>
  <c r="C71" i="1"/>
  <c r="C36" i="1"/>
  <c r="C37" i="1"/>
  <c r="C22" i="1"/>
  <c r="C23" i="1"/>
  <c r="C25" i="1"/>
  <c r="C27" i="1"/>
  <c r="C29" i="1"/>
  <c r="C30" i="1"/>
  <c r="C26" i="1"/>
  <c r="C12" i="1"/>
  <c r="C13" i="1"/>
  <c r="C15" i="1"/>
  <c r="C16" i="1"/>
  <c r="C18" i="1"/>
  <c r="D11" i="1"/>
  <c r="C11" i="1" s="1"/>
  <c r="C14" i="1"/>
  <c r="D17" i="1" l="1"/>
  <c r="D21" i="1"/>
  <c r="D35" i="1"/>
  <c r="D63" i="1" l="1"/>
  <c r="D19" i="1"/>
  <c r="C17" i="1"/>
</calcChain>
</file>

<file path=xl/sharedStrings.xml><?xml version="1.0" encoding="utf-8"?>
<sst xmlns="http://schemas.openxmlformats.org/spreadsheetml/2006/main" count="74" uniqueCount="74">
  <si>
    <t>Остаток на 01.01.2023</t>
  </si>
  <si>
    <t>Наименование</t>
  </si>
  <si>
    <t>№ п/п</t>
  </si>
  <si>
    <t>Сумма в месяц, руб.</t>
  </si>
  <si>
    <t>Сумма на 2023 год, в руб.</t>
  </si>
  <si>
    <t>Взносы собственников жилых помещений</t>
  </si>
  <si>
    <t>Взносы собственников нежилых помещений</t>
  </si>
  <si>
    <t>ДОХОДЫ</t>
  </si>
  <si>
    <t>РАСХОДЫ</t>
  </si>
  <si>
    <t>Консультационные услуги</t>
  </si>
  <si>
    <t>Договор с МТС (аренда мест для коммутаторов)</t>
  </si>
  <si>
    <t>Договор аренды от рекламы</t>
  </si>
  <si>
    <t>Прочие доходы</t>
  </si>
  <si>
    <t>Членские взносы</t>
  </si>
  <si>
    <t>Всего доход с членскими взносами:</t>
  </si>
  <si>
    <t>Административно-хозяйственные расходы, всего в т.ч.</t>
  </si>
  <si>
    <t xml:space="preserve">Оплата труда персонала управления </t>
  </si>
  <si>
    <t>Взносы в страховые фонды персонала управления</t>
  </si>
  <si>
    <t>Дератизация и дезинсекция помещений</t>
  </si>
  <si>
    <t>Канцелярские, полиграфические и почтовые расходы</t>
  </si>
  <si>
    <t>Бухгалтерское обслуживание по договору</t>
  </si>
  <si>
    <t>Транспортные расходы</t>
  </si>
  <si>
    <t>Сопровождение сайта</t>
  </si>
  <si>
    <t>Обучение персонала, аттестация, повышение квалификации</t>
  </si>
  <si>
    <t>Содержание и техническое обслуживание общего имущества, всего в т.ч.</t>
  </si>
  <si>
    <t>Обслуживание систем теплоснабжения, водоснабжения, водоотведения с проведением мероприятий по подготовке к отопительному сезону с промывкой и опрессовкой системы отопления</t>
  </si>
  <si>
    <t xml:space="preserve">Оплата труда обслуживающего персонала  </t>
  </si>
  <si>
    <t xml:space="preserve">Взносы в страховые фонды обслуживающего персонала </t>
  </si>
  <si>
    <t>Расчетно-кассовое обслуживание МП РИЦ</t>
  </si>
  <si>
    <t>Сварочные работы</t>
  </si>
  <si>
    <t>Юридические услуги</t>
  </si>
  <si>
    <t>Аварийное обслуживание</t>
  </si>
  <si>
    <t>Техническое обслуживание лифтов</t>
  </si>
  <si>
    <t>Очистка козырьков зданий от снега</t>
  </si>
  <si>
    <t>Обслуживание и ТО домофонного оборудования</t>
  </si>
  <si>
    <t xml:space="preserve">Содержание и текущий ремонт общего имущества, всего в т.ч. </t>
  </si>
  <si>
    <t>Весго доход по содержанию и текущему ремонту общего имущества</t>
  </si>
  <si>
    <t>Непредвиденные расходы</t>
  </si>
  <si>
    <t>Герметизация наружных межпанельных швов</t>
  </si>
  <si>
    <t>Окраска цоколя МКД</t>
  </si>
  <si>
    <t xml:space="preserve">Текущий ремонт общего имущества МКД, всего в т.ч. </t>
  </si>
  <si>
    <t>Окраска наружных дверей</t>
  </si>
  <si>
    <t>Прочие расходы</t>
  </si>
  <si>
    <t>Оплата налога УСН</t>
  </si>
  <si>
    <t>Итого расходы по содержанию и текущему ремонту общего имущества</t>
  </si>
  <si>
    <t>Удаленная диспетчеризация шлагбаума</t>
  </si>
  <si>
    <t>Страхование гражданской отвеьтственности (лифты)</t>
  </si>
  <si>
    <t>Услуги связи</t>
  </si>
  <si>
    <t xml:space="preserve">Услуги по механизированой очистке и вывозу снега в зимний период </t>
  </si>
  <si>
    <t>Автоматизированные программы МП РИЦ</t>
  </si>
  <si>
    <t>Бухгалтерская автоматизированная программа 1С Бухгалтерия 8.3, электронная отчетность</t>
  </si>
  <si>
    <t>Инструмент, материалы,  инвентарь и хозяйственные принадлежности</t>
  </si>
  <si>
    <t>Плата за содержание и текущий ремонт на 1 кв.м общей площади</t>
  </si>
  <si>
    <t>Материалы для обслуживания и ремонта системы отопления</t>
  </si>
  <si>
    <t>Обслуживание системы электроснабжения и приобретение материалов для электротехнических работ</t>
  </si>
  <si>
    <t>Услуги банка</t>
  </si>
  <si>
    <t>Аренда офиса</t>
  </si>
  <si>
    <t xml:space="preserve">Уборка придомовойтерритории </t>
  </si>
  <si>
    <t xml:space="preserve">Обслуживание приборов учета тепловой энергии </t>
  </si>
  <si>
    <t>Ппрограммное обеспечение, компьютер, ремонт оргтехники, заправка картриджей</t>
  </si>
  <si>
    <t>Озеленнение дворовой территории (перекопка клумб, приобретение и высадка цветов)</t>
  </si>
  <si>
    <t>Техническое обслуживание и ремонт шлагбаума, обслуживание системы видеонаблюдения</t>
  </si>
  <si>
    <t>Поверка приборов учета тепловой энергии и ГВС, поверка и замена приборов в системе водоснабжения</t>
  </si>
  <si>
    <t>Работы по обслуживанию и ремонту конструктивных элементов многоквартирных домов</t>
  </si>
  <si>
    <t>Работы по содержанию и ремонту детской площадки, песок для детской площадки</t>
  </si>
  <si>
    <t>Расходы из членских взносов (с учетом остатка на 01.01.2023г)</t>
  </si>
  <si>
    <t xml:space="preserve">Ремонт 1-х этажей подъездов </t>
  </si>
  <si>
    <t>Материалы для ремонтных работ входят в состав работ</t>
  </si>
  <si>
    <t>Металлическое ограждение клумбы</t>
  </si>
  <si>
    <t xml:space="preserve">             к общему собранию членов </t>
  </si>
  <si>
    <t xml:space="preserve">Приложение № 8 </t>
  </si>
  <si>
    <t xml:space="preserve">                                 ТСН "СОСЕДИ"</t>
  </si>
  <si>
    <t xml:space="preserve">                  СМЕТА ДОХОДОВ И РАСХОДОВ ТСН «СОСЕДИ» на 2023 год     </t>
  </si>
  <si>
    <t xml:space="preserve">   Протокол № ______ от _____2023г.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</si>
</sst>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6" fillId="0" borderId="0" xfId="0" applyFont="1"/>
    <xf numFmtId="43" fontId="7" fillId="0" borderId="0" xfId="1" applyFont="1" applyAlignment="1">
      <alignment horizontal="left" vertical="center"/>
    </xf>
    <xf numFmtId="0" fontId="9" fillId="0" borderId="0" xfId="0" applyFont="1"/>
    <xf numFmtId="43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3" fontId="8" fillId="0" borderId="0" xfId="1" applyFont="1" applyAlignment="1">
      <alignment horizontal="right" vertical="center"/>
    </xf>
    <xf numFmtId="43" fontId="8" fillId="0" borderId="0" xfId="1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"/>
  <sheetViews>
    <sheetView tabSelected="1" workbookViewId="0">
      <selection activeCell="D76" sqref="D76"/>
    </sheetView>
  </sheetViews>
  <sheetFormatPr defaultRowHeight="14.4" x14ac:dyDescent="0.3"/>
  <cols>
    <col min="1" max="1" width="5.44140625" customWidth="1"/>
    <col min="2" max="2" width="69.33203125" customWidth="1"/>
    <col min="3" max="4" width="18.33203125" customWidth="1"/>
    <col min="5" max="5" width="16.44140625" customWidth="1"/>
  </cols>
  <sheetData>
    <row r="1" spans="1:7" ht="15.6" x14ac:dyDescent="0.3">
      <c r="C1" s="28" t="s">
        <v>70</v>
      </c>
      <c r="D1" s="28"/>
      <c r="E1" s="21"/>
    </row>
    <row r="2" spans="1:7" ht="15.6" x14ac:dyDescent="0.3">
      <c r="C2" s="29" t="s">
        <v>69</v>
      </c>
      <c r="D2" s="29"/>
      <c r="E2" s="29"/>
    </row>
    <row r="3" spans="1:7" ht="15.6" x14ac:dyDescent="0.3">
      <c r="C3" s="22" t="s">
        <v>71</v>
      </c>
      <c r="D3" s="22"/>
      <c r="E3" s="22"/>
    </row>
    <row r="4" spans="1:7" ht="18" x14ac:dyDescent="0.3">
      <c r="C4" s="23" t="s">
        <v>73</v>
      </c>
      <c r="D4" s="20"/>
      <c r="E4" s="20"/>
    </row>
    <row r="5" spans="1:7" ht="18" x14ac:dyDescent="0.3">
      <c r="C5" s="23"/>
      <c r="D5" s="20"/>
      <c r="E5" s="20"/>
    </row>
    <row r="6" spans="1:7" ht="17.399999999999999" x14ac:dyDescent="0.3">
      <c r="B6" s="19" t="s">
        <v>72</v>
      </c>
      <c r="C6" s="19"/>
      <c r="D6" s="19"/>
    </row>
    <row r="7" spans="1:7" ht="15" thickBot="1" x14ac:dyDescent="0.35"/>
    <row r="8" spans="1:7" ht="55.5" customHeight="1" thickBot="1" x14ac:dyDescent="0.35">
      <c r="A8" s="26" t="s">
        <v>2</v>
      </c>
      <c r="B8" s="26" t="s">
        <v>1</v>
      </c>
      <c r="C8" s="26" t="s">
        <v>3</v>
      </c>
      <c r="D8" s="26" t="s">
        <v>4</v>
      </c>
      <c r="E8" s="4"/>
      <c r="F8" s="4"/>
      <c r="G8" s="4"/>
    </row>
    <row r="9" spans="1:7" ht="15.6" x14ac:dyDescent="0.3">
      <c r="A9" s="25"/>
      <c r="B9" s="27" t="s">
        <v>0</v>
      </c>
      <c r="C9" s="25"/>
      <c r="D9" s="25">
        <v>270332.79999999999</v>
      </c>
      <c r="E9" s="4"/>
      <c r="F9" s="4"/>
      <c r="G9" s="4"/>
    </row>
    <row r="10" spans="1:7" ht="15.6" x14ac:dyDescent="0.3">
      <c r="A10" s="3"/>
      <c r="B10" s="6" t="s">
        <v>7</v>
      </c>
      <c r="C10" s="3"/>
      <c r="D10" s="3"/>
      <c r="E10" s="4"/>
      <c r="F10" s="4"/>
      <c r="G10" s="4"/>
    </row>
    <row r="11" spans="1:7" ht="25.2" customHeight="1" x14ac:dyDescent="0.3">
      <c r="A11" s="3"/>
      <c r="B11" s="7" t="s">
        <v>35</v>
      </c>
      <c r="C11" s="16">
        <f>D11/12</f>
        <v>232841.66666666666</v>
      </c>
      <c r="D11" s="17">
        <f>D12+D13</f>
        <v>2794100</v>
      </c>
      <c r="E11" s="4"/>
      <c r="F11" s="4"/>
      <c r="G11" s="4"/>
    </row>
    <row r="12" spans="1:7" ht="15.6" x14ac:dyDescent="0.3">
      <c r="A12" s="3">
        <v>1</v>
      </c>
      <c r="B12" s="5" t="s">
        <v>5</v>
      </c>
      <c r="C12" s="14">
        <f t="shared" ref="C12:C18" si="0">D12/12</f>
        <v>226708.33333333334</v>
      </c>
      <c r="D12" s="15">
        <v>2720500</v>
      </c>
      <c r="E12" s="4"/>
      <c r="F12" s="4"/>
      <c r="G12" s="4"/>
    </row>
    <row r="13" spans="1:7" ht="15.6" x14ac:dyDescent="0.3">
      <c r="A13" s="3">
        <v>2</v>
      </c>
      <c r="B13" s="5" t="s">
        <v>6</v>
      </c>
      <c r="C13" s="14">
        <f t="shared" si="0"/>
        <v>6133.333333333333</v>
      </c>
      <c r="D13" s="15">
        <v>73600</v>
      </c>
      <c r="E13" s="4"/>
      <c r="F13" s="4"/>
      <c r="G13" s="4"/>
    </row>
    <row r="14" spans="1:7" ht="15.6" x14ac:dyDescent="0.3">
      <c r="A14" s="3">
        <v>3</v>
      </c>
      <c r="B14" s="5" t="s">
        <v>10</v>
      </c>
      <c r="C14" s="14">
        <f t="shared" si="0"/>
        <v>300</v>
      </c>
      <c r="D14" s="15">
        <v>3600</v>
      </c>
      <c r="E14" s="4"/>
      <c r="F14" s="4"/>
      <c r="G14" s="4"/>
    </row>
    <row r="15" spans="1:7" ht="15.6" x14ac:dyDescent="0.3">
      <c r="A15" s="3">
        <v>4</v>
      </c>
      <c r="B15" s="5" t="s">
        <v>11</v>
      </c>
      <c r="C15" s="14">
        <f t="shared" si="0"/>
        <v>500</v>
      </c>
      <c r="D15" s="15">
        <v>6000</v>
      </c>
      <c r="E15" s="4"/>
      <c r="F15" s="4"/>
      <c r="G15" s="4"/>
    </row>
    <row r="16" spans="1:7" ht="15.6" x14ac:dyDescent="0.3">
      <c r="A16" s="3">
        <v>5</v>
      </c>
      <c r="B16" s="5" t="s">
        <v>12</v>
      </c>
      <c r="C16" s="14">
        <f t="shared" si="0"/>
        <v>833.33333333333337</v>
      </c>
      <c r="D16" s="15">
        <v>10000</v>
      </c>
      <c r="E16" s="4"/>
      <c r="F16" s="4"/>
      <c r="G16" s="4"/>
    </row>
    <row r="17" spans="1:7" ht="31.2" x14ac:dyDescent="0.3">
      <c r="A17" s="3"/>
      <c r="B17" s="7" t="s">
        <v>36</v>
      </c>
      <c r="C17" s="16">
        <f t="shared" si="0"/>
        <v>234475</v>
      </c>
      <c r="D17" s="17">
        <f>D11+D14+D15+D16</f>
        <v>2813700</v>
      </c>
      <c r="E17" s="4"/>
      <c r="F17" s="4"/>
      <c r="G17" s="4"/>
    </row>
    <row r="18" spans="1:7" ht="15.6" x14ac:dyDescent="0.3">
      <c r="A18" s="3">
        <v>7</v>
      </c>
      <c r="B18" s="7" t="s">
        <v>13</v>
      </c>
      <c r="C18" s="14">
        <f t="shared" si="0"/>
        <v>29083.333333333332</v>
      </c>
      <c r="D18" s="15">
        <v>349000</v>
      </c>
      <c r="E18" s="4"/>
      <c r="F18" s="4"/>
      <c r="G18" s="4"/>
    </row>
    <row r="19" spans="1:7" ht="15.6" x14ac:dyDescent="0.3">
      <c r="A19" s="3"/>
      <c r="B19" s="7" t="s">
        <v>14</v>
      </c>
      <c r="C19" s="14"/>
      <c r="D19" s="17">
        <f>D17+D18</f>
        <v>3162700</v>
      </c>
      <c r="E19" s="4"/>
      <c r="F19" s="4"/>
      <c r="G19" s="4"/>
    </row>
    <row r="20" spans="1:7" ht="15.6" x14ac:dyDescent="0.3">
      <c r="A20" s="3"/>
      <c r="B20" s="6" t="s">
        <v>8</v>
      </c>
      <c r="C20" s="15"/>
      <c r="D20" s="15"/>
      <c r="E20" s="4"/>
      <c r="F20" s="4"/>
      <c r="G20" s="4"/>
    </row>
    <row r="21" spans="1:7" ht="15.6" x14ac:dyDescent="0.3">
      <c r="A21" s="3">
        <v>1</v>
      </c>
      <c r="B21" s="7" t="s">
        <v>15</v>
      </c>
      <c r="C21" s="15"/>
      <c r="D21" s="17">
        <f>SUM(D22:D34)</f>
        <v>1396440</v>
      </c>
      <c r="E21" s="4"/>
      <c r="F21" s="4"/>
      <c r="G21" s="4"/>
    </row>
    <row r="22" spans="1:7" ht="15.6" x14ac:dyDescent="0.3">
      <c r="A22" s="3"/>
      <c r="B22" s="5" t="s">
        <v>16</v>
      </c>
      <c r="C22" s="14">
        <f t="shared" ref="C22:C25" si="1">D22/12</f>
        <v>62416.666666666664</v>
      </c>
      <c r="D22" s="15">
        <v>749000</v>
      </c>
      <c r="E22" s="4"/>
      <c r="F22" s="4"/>
      <c r="G22" s="4"/>
    </row>
    <row r="23" spans="1:7" ht="15.6" x14ac:dyDescent="0.3">
      <c r="A23" s="3"/>
      <c r="B23" s="24" t="s">
        <v>17</v>
      </c>
      <c r="C23" s="14">
        <f t="shared" si="1"/>
        <v>18850</v>
      </c>
      <c r="D23" s="15">
        <v>226200</v>
      </c>
      <c r="E23" s="4"/>
      <c r="F23" s="4"/>
      <c r="G23" s="4"/>
    </row>
    <row r="24" spans="1:7" ht="15.6" x14ac:dyDescent="0.3">
      <c r="A24" s="3"/>
      <c r="B24" s="5" t="s">
        <v>19</v>
      </c>
      <c r="C24" s="14">
        <f t="shared" si="1"/>
        <v>916.66666666666663</v>
      </c>
      <c r="D24" s="15">
        <f>10000+1000</f>
        <v>11000</v>
      </c>
      <c r="E24" s="4"/>
      <c r="F24" s="4"/>
      <c r="G24" s="4"/>
    </row>
    <row r="25" spans="1:7" ht="31.2" x14ac:dyDescent="0.3">
      <c r="A25" s="3"/>
      <c r="B25" s="5" t="s">
        <v>59</v>
      </c>
      <c r="C25" s="14">
        <f t="shared" si="1"/>
        <v>5333.333333333333</v>
      </c>
      <c r="D25" s="15">
        <v>64000</v>
      </c>
      <c r="E25" s="4"/>
      <c r="F25" s="4"/>
      <c r="G25" s="4"/>
    </row>
    <row r="26" spans="1:7" ht="31.2" x14ac:dyDescent="0.3">
      <c r="A26" s="3"/>
      <c r="B26" s="5" t="s">
        <v>50</v>
      </c>
      <c r="C26" s="14">
        <f>D26/12</f>
        <v>2166.6666666666665</v>
      </c>
      <c r="D26" s="15">
        <v>26000</v>
      </c>
      <c r="E26" s="4"/>
      <c r="F26" s="4"/>
      <c r="G26" s="4"/>
    </row>
    <row r="27" spans="1:7" ht="15.6" x14ac:dyDescent="0.3">
      <c r="A27" s="3"/>
      <c r="B27" s="5" t="s">
        <v>20</v>
      </c>
      <c r="C27" s="14">
        <f t="shared" ref="C27:C34" si="2">D27/12</f>
        <v>12000</v>
      </c>
      <c r="D27" s="15">
        <v>144000</v>
      </c>
      <c r="E27" s="4"/>
      <c r="F27" s="4"/>
      <c r="G27" s="4"/>
    </row>
    <row r="28" spans="1:7" ht="15.6" x14ac:dyDescent="0.3">
      <c r="A28" s="3"/>
      <c r="B28" s="5" t="s">
        <v>21</v>
      </c>
      <c r="C28" s="14">
        <f t="shared" si="2"/>
        <v>191.66666666666666</v>
      </c>
      <c r="D28" s="15">
        <v>2300</v>
      </c>
      <c r="E28" s="4"/>
      <c r="F28" s="4"/>
      <c r="G28" s="4"/>
    </row>
    <row r="29" spans="1:7" ht="15.6" x14ac:dyDescent="0.3">
      <c r="A29" s="3"/>
      <c r="B29" s="5" t="s">
        <v>30</v>
      </c>
      <c r="C29" s="14">
        <f t="shared" si="2"/>
        <v>500</v>
      </c>
      <c r="D29" s="15">
        <v>6000</v>
      </c>
      <c r="E29" s="4"/>
      <c r="F29" s="4"/>
      <c r="G29" s="4"/>
    </row>
    <row r="30" spans="1:7" ht="15.6" x14ac:dyDescent="0.3">
      <c r="A30" s="3"/>
      <c r="B30" s="5" t="s">
        <v>9</v>
      </c>
      <c r="C30" s="14">
        <f t="shared" si="2"/>
        <v>500</v>
      </c>
      <c r="D30" s="15">
        <v>6000</v>
      </c>
      <c r="E30" s="4"/>
      <c r="F30" s="4"/>
      <c r="G30" s="4"/>
    </row>
    <row r="31" spans="1:7" ht="15.6" x14ac:dyDescent="0.3">
      <c r="A31" s="3"/>
      <c r="B31" s="5" t="s">
        <v>23</v>
      </c>
      <c r="C31" s="14">
        <f t="shared" si="2"/>
        <v>2236.6666666666665</v>
      </c>
      <c r="D31" s="15">
        <f>6020+6020+1400+6700+6700</f>
        <v>26840</v>
      </c>
      <c r="E31" s="4"/>
      <c r="F31" s="4"/>
      <c r="G31" s="4"/>
    </row>
    <row r="32" spans="1:7" ht="15.6" x14ac:dyDescent="0.3">
      <c r="A32" s="3"/>
      <c r="B32" s="5" t="s">
        <v>28</v>
      </c>
      <c r="C32" s="14">
        <f t="shared" si="2"/>
        <v>8166.666666666667</v>
      </c>
      <c r="D32" s="15">
        <v>98000</v>
      </c>
      <c r="E32" s="4"/>
      <c r="F32" s="4"/>
      <c r="G32" s="4"/>
    </row>
    <row r="33" spans="1:7" ht="15.6" x14ac:dyDescent="0.3">
      <c r="A33" s="3"/>
      <c r="B33" s="5" t="s">
        <v>49</v>
      </c>
      <c r="C33" s="14">
        <f t="shared" si="2"/>
        <v>2600</v>
      </c>
      <c r="D33" s="15">
        <v>31200</v>
      </c>
      <c r="E33" s="4"/>
      <c r="F33" s="4"/>
      <c r="G33" s="4"/>
    </row>
    <row r="34" spans="1:7" ht="15.6" x14ac:dyDescent="0.3">
      <c r="A34" s="3"/>
      <c r="B34" s="5" t="s">
        <v>22</v>
      </c>
      <c r="C34" s="14">
        <f t="shared" si="2"/>
        <v>491.66666666666669</v>
      </c>
      <c r="D34" s="15">
        <v>5900</v>
      </c>
      <c r="E34" s="4"/>
      <c r="F34" s="4"/>
      <c r="G34" s="4"/>
    </row>
    <row r="35" spans="1:7" ht="31.2" x14ac:dyDescent="0.3">
      <c r="A35" s="3">
        <v>2</v>
      </c>
      <c r="B35" s="7" t="s">
        <v>24</v>
      </c>
      <c r="C35" s="15"/>
      <c r="D35" s="17">
        <f>SUM(D36:D53)</f>
        <v>1285755</v>
      </c>
      <c r="E35" s="4"/>
      <c r="F35" s="4"/>
      <c r="G35" s="4"/>
    </row>
    <row r="36" spans="1:7" ht="15.6" x14ac:dyDescent="0.3">
      <c r="A36" s="3"/>
      <c r="B36" s="5" t="s">
        <v>26</v>
      </c>
      <c r="C36" s="14">
        <f t="shared" ref="C36:C37" si="3">D36/12</f>
        <v>33583.333333333336</v>
      </c>
      <c r="D36" s="15">
        <v>403000</v>
      </c>
      <c r="E36" s="4"/>
      <c r="F36" s="4"/>
      <c r="G36" s="4"/>
    </row>
    <row r="37" spans="1:7" ht="15.6" x14ac:dyDescent="0.3">
      <c r="A37" s="3"/>
      <c r="B37" s="24" t="s">
        <v>27</v>
      </c>
      <c r="C37" s="14">
        <f t="shared" si="3"/>
        <v>10142.166666666666</v>
      </c>
      <c r="D37" s="15">
        <v>121706</v>
      </c>
      <c r="E37" s="4"/>
      <c r="F37" s="4"/>
      <c r="G37" s="4"/>
    </row>
    <row r="38" spans="1:7" ht="51.6" customHeight="1" x14ac:dyDescent="0.3">
      <c r="A38" s="3"/>
      <c r="B38" s="5" t="s">
        <v>25</v>
      </c>
      <c r="C38" s="14">
        <f>D38/12</f>
        <v>1666.6666666666667</v>
      </c>
      <c r="D38" s="15">
        <v>20000</v>
      </c>
      <c r="E38" s="4"/>
      <c r="F38" s="4"/>
      <c r="G38" s="4"/>
    </row>
    <row r="39" spans="1:7" ht="21" customHeight="1" x14ac:dyDescent="0.3">
      <c r="A39" s="3"/>
      <c r="B39" s="5" t="s">
        <v>53</v>
      </c>
      <c r="C39" s="14">
        <f>D39/12</f>
        <v>1250</v>
      </c>
      <c r="D39" s="15">
        <v>15000</v>
      </c>
      <c r="E39" s="4"/>
      <c r="F39" s="4"/>
      <c r="G39" s="4"/>
    </row>
    <row r="40" spans="1:7" ht="32.4" customHeight="1" x14ac:dyDescent="0.3">
      <c r="A40" s="3"/>
      <c r="B40" s="5" t="s">
        <v>54</v>
      </c>
      <c r="C40" s="14">
        <f t="shared" ref="C40:C72" si="4">D40/12</f>
        <v>833.33333333333337</v>
      </c>
      <c r="D40" s="15">
        <v>10000</v>
      </c>
      <c r="E40" s="4"/>
      <c r="F40" s="4"/>
      <c r="G40" s="4"/>
    </row>
    <row r="41" spans="1:7" ht="35.4" customHeight="1" x14ac:dyDescent="0.3">
      <c r="A41" s="3"/>
      <c r="B41" s="9" t="s">
        <v>63</v>
      </c>
      <c r="C41" s="14">
        <f t="shared" si="4"/>
        <v>416.66666666666669</v>
      </c>
      <c r="D41" s="15">
        <v>5000</v>
      </c>
      <c r="E41" s="4"/>
      <c r="F41" s="4"/>
      <c r="G41" s="4"/>
    </row>
    <row r="42" spans="1:7" ht="31.2" x14ac:dyDescent="0.3">
      <c r="A42" s="2"/>
      <c r="B42" s="9" t="s">
        <v>62</v>
      </c>
      <c r="C42" s="14">
        <f t="shared" si="4"/>
        <v>1608.3333333333333</v>
      </c>
      <c r="D42" s="12">
        <f>12000+7300</f>
        <v>19300</v>
      </c>
      <c r="E42" s="4"/>
      <c r="F42" s="4"/>
      <c r="G42" s="4"/>
    </row>
    <row r="43" spans="1:7" ht="22.2" customHeight="1" x14ac:dyDescent="0.3">
      <c r="A43" s="2"/>
      <c r="B43" s="9" t="s">
        <v>51</v>
      </c>
      <c r="C43" s="14">
        <f t="shared" si="4"/>
        <v>3333.3333333333335</v>
      </c>
      <c r="D43" s="12">
        <v>40000</v>
      </c>
      <c r="E43" s="4"/>
      <c r="F43" s="4"/>
      <c r="G43" s="4"/>
    </row>
    <row r="44" spans="1:7" ht="15.6" x14ac:dyDescent="0.3">
      <c r="A44" s="2"/>
      <c r="B44" s="9" t="s">
        <v>29</v>
      </c>
      <c r="C44" s="14">
        <f t="shared" si="4"/>
        <v>500</v>
      </c>
      <c r="D44" s="12">
        <v>6000</v>
      </c>
      <c r="E44" s="4"/>
      <c r="F44" s="4"/>
      <c r="G44" s="4"/>
    </row>
    <row r="45" spans="1:7" ht="15.6" x14ac:dyDescent="0.3">
      <c r="A45" s="2"/>
      <c r="B45" s="9" t="s">
        <v>31</v>
      </c>
      <c r="C45" s="14">
        <f t="shared" si="4"/>
        <v>4130</v>
      </c>
      <c r="D45" s="12">
        <v>49560</v>
      </c>
      <c r="E45" s="4"/>
      <c r="F45" s="4"/>
      <c r="G45" s="4"/>
    </row>
    <row r="46" spans="1:7" ht="15.6" x14ac:dyDescent="0.3">
      <c r="A46" s="2"/>
      <c r="B46" s="2" t="s">
        <v>32</v>
      </c>
      <c r="C46" s="14">
        <f t="shared" si="4"/>
        <v>20000</v>
      </c>
      <c r="D46" s="12">
        <v>240000</v>
      </c>
      <c r="E46" s="4"/>
      <c r="F46" s="4"/>
      <c r="G46" s="4"/>
    </row>
    <row r="47" spans="1:7" ht="15.6" x14ac:dyDescent="0.3">
      <c r="A47" s="1"/>
      <c r="B47" s="10" t="s">
        <v>58</v>
      </c>
      <c r="C47" s="14">
        <f t="shared" si="4"/>
        <v>2800</v>
      </c>
      <c r="D47" s="12">
        <v>33600</v>
      </c>
    </row>
    <row r="48" spans="1:7" ht="15.6" x14ac:dyDescent="0.3">
      <c r="A48" s="1"/>
      <c r="B48" s="2" t="s">
        <v>18</v>
      </c>
      <c r="C48" s="14">
        <f t="shared" si="4"/>
        <v>1022.4166666666666</v>
      </c>
      <c r="D48" s="12">
        <v>12269</v>
      </c>
    </row>
    <row r="49" spans="1:4" ht="15.6" x14ac:dyDescent="0.3">
      <c r="A49" s="1"/>
      <c r="B49" s="9" t="s">
        <v>33</v>
      </c>
      <c r="C49" s="14">
        <f t="shared" si="4"/>
        <v>862.5</v>
      </c>
      <c r="D49" s="12">
        <v>10350</v>
      </c>
    </row>
    <row r="50" spans="1:4" ht="15.6" x14ac:dyDescent="0.3">
      <c r="A50" s="1"/>
      <c r="B50" s="9" t="s">
        <v>48</v>
      </c>
      <c r="C50" s="14">
        <f t="shared" si="4"/>
        <v>1833.3333333333333</v>
      </c>
      <c r="D50" s="12">
        <v>22000</v>
      </c>
    </row>
    <row r="51" spans="1:4" ht="15.6" x14ac:dyDescent="0.3">
      <c r="A51" s="1"/>
      <c r="B51" s="9" t="s">
        <v>57</v>
      </c>
      <c r="C51" s="14">
        <f t="shared" si="4"/>
        <v>15000</v>
      </c>
      <c r="D51" s="12">
        <v>180000</v>
      </c>
    </row>
    <row r="52" spans="1:4" ht="15.6" x14ac:dyDescent="0.3">
      <c r="A52" s="1"/>
      <c r="B52" s="9" t="s">
        <v>34</v>
      </c>
      <c r="C52" s="14">
        <f t="shared" si="4"/>
        <v>5664.166666666667</v>
      </c>
      <c r="D52" s="12">
        <v>67970</v>
      </c>
    </row>
    <row r="53" spans="1:4" ht="15.6" x14ac:dyDescent="0.3">
      <c r="A53" s="1"/>
      <c r="B53" s="9" t="s">
        <v>37</v>
      </c>
      <c r="C53" s="14">
        <f t="shared" si="4"/>
        <v>2500</v>
      </c>
      <c r="D53" s="12">
        <v>30000</v>
      </c>
    </row>
    <row r="54" spans="1:4" ht="19.2" customHeight="1" x14ac:dyDescent="0.3">
      <c r="A54" s="1"/>
      <c r="B54" s="11" t="s">
        <v>40</v>
      </c>
      <c r="C54" s="14"/>
      <c r="D54" s="18">
        <f>SUM(D55:D58)</f>
        <v>105400</v>
      </c>
    </row>
    <row r="55" spans="1:4" ht="15.6" x14ac:dyDescent="0.3">
      <c r="A55" s="1"/>
      <c r="B55" s="9" t="s">
        <v>66</v>
      </c>
      <c r="C55" s="14">
        <f t="shared" si="4"/>
        <v>6866.666666666667</v>
      </c>
      <c r="D55" s="12">
        <v>82400</v>
      </c>
    </row>
    <row r="56" spans="1:4" ht="15.6" x14ac:dyDescent="0.3">
      <c r="A56" s="1"/>
      <c r="B56" s="9" t="s">
        <v>38</v>
      </c>
      <c r="C56" s="14">
        <f t="shared" si="4"/>
        <v>916.66666666666663</v>
      </c>
      <c r="D56" s="12">
        <v>11000</v>
      </c>
    </row>
    <row r="57" spans="1:4" ht="15.6" x14ac:dyDescent="0.3">
      <c r="A57" s="1"/>
      <c r="B57" s="2" t="s">
        <v>39</v>
      </c>
      <c r="C57" s="14">
        <f t="shared" si="4"/>
        <v>833.33333333333337</v>
      </c>
      <c r="D57" s="12">
        <v>10000</v>
      </c>
    </row>
    <row r="58" spans="1:4" ht="15.6" x14ac:dyDescent="0.3">
      <c r="A58" s="1"/>
      <c r="B58" s="2" t="s">
        <v>41</v>
      </c>
      <c r="C58" s="14">
        <f t="shared" si="4"/>
        <v>166.66666666666666</v>
      </c>
      <c r="D58" s="12">
        <v>2000</v>
      </c>
    </row>
    <row r="59" spans="1:4" ht="15.6" x14ac:dyDescent="0.3">
      <c r="A59" s="1"/>
      <c r="B59" s="2" t="s">
        <v>67</v>
      </c>
      <c r="C59" s="14"/>
      <c r="D59" s="12"/>
    </row>
    <row r="60" spans="1:4" ht="17.399999999999999" customHeight="1" x14ac:dyDescent="0.3">
      <c r="A60" s="1"/>
      <c r="B60" s="11" t="s">
        <v>42</v>
      </c>
      <c r="C60" s="14"/>
      <c r="D60" s="13">
        <f>D61+D62</f>
        <v>26105</v>
      </c>
    </row>
    <row r="61" spans="1:4" ht="21.75" customHeight="1" x14ac:dyDescent="0.3">
      <c r="A61" s="1"/>
      <c r="B61" s="9" t="s">
        <v>46</v>
      </c>
      <c r="C61" s="14"/>
      <c r="D61" s="12">
        <v>1105</v>
      </c>
    </row>
    <row r="62" spans="1:4" ht="21" customHeight="1" x14ac:dyDescent="0.3">
      <c r="A62" s="1"/>
      <c r="B62" s="9" t="s">
        <v>43</v>
      </c>
      <c r="C62" s="14"/>
      <c r="D62" s="12">
        <v>25000</v>
      </c>
    </row>
    <row r="63" spans="1:4" ht="30" customHeight="1" x14ac:dyDescent="0.3">
      <c r="A63" s="1"/>
      <c r="B63" s="11" t="s">
        <v>44</v>
      </c>
      <c r="C63" s="14"/>
      <c r="D63" s="18">
        <f>D21+D35+D54+D60</f>
        <v>2813700</v>
      </c>
    </row>
    <row r="64" spans="1:4" ht="21" customHeight="1" x14ac:dyDescent="0.3">
      <c r="A64" s="1"/>
      <c r="B64" s="11" t="s">
        <v>65</v>
      </c>
      <c r="C64" s="14"/>
      <c r="D64" s="18">
        <f>SUM(D65:D72)</f>
        <v>374000</v>
      </c>
    </row>
    <row r="65" spans="1:4" ht="30.6" customHeight="1" x14ac:dyDescent="0.3">
      <c r="A65" s="1"/>
      <c r="B65" s="9" t="s">
        <v>61</v>
      </c>
      <c r="C65" s="14">
        <f t="shared" si="4"/>
        <v>5833.333333333333</v>
      </c>
      <c r="D65" s="12">
        <v>70000</v>
      </c>
    </row>
    <row r="66" spans="1:4" ht="20.399999999999999" customHeight="1" x14ac:dyDescent="0.3">
      <c r="A66" s="1"/>
      <c r="B66" s="2" t="s">
        <v>45</v>
      </c>
      <c r="C66" s="14">
        <f t="shared" si="4"/>
        <v>1000</v>
      </c>
      <c r="D66" s="12">
        <v>12000</v>
      </c>
    </row>
    <row r="67" spans="1:4" ht="30.6" customHeight="1" x14ac:dyDescent="0.3">
      <c r="A67" s="1"/>
      <c r="B67" s="9" t="s">
        <v>60</v>
      </c>
      <c r="C67" s="14">
        <f t="shared" si="4"/>
        <v>3333.3333333333335</v>
      </c>
      <c r="D67" s="12">
        <v>40000</v>
      </c>
    </row>
    <row r="68" spans="1:4" ht="32.4" customHeight="1" x14ac:dyDescent="0.3">
      <c r="A68" s="1"/>
      <c r="B68" s="9" t="s">
        <v>64</v>
      </c>
      <c r="C68" s="14">
        <f t="shared" si="4"/>
        <v>1666.6666666666667</v>
      </c>
      <c r="D68" s="12">
        <v>20000</v>
      </c>
    </row>
    <row r="69" spans="1:4" ht="18" customHeight="1" x14ac:dyDescent="0.3">
      <c r="A69" s="1"/>
      <c r="B69" s="9" t="s">
        <v>68</v>
      </c>
      <c r="C69" s="14">
        <f t="shared" si="4"/>
        <v>4772.5</v>
      </c>
      <c r="D69" s="12">
        <v>57270</v>
      </c>
    </row>
    <row r="70" spans="1:4" ht="15" customHeight="1" x14ac:dyDescent="0.3">
      <c r="A70" s="1"/>
      <c r="B70" s="9" t="s">
        <v>56</v>
      </c>
      <c r="C70" s="14">
        <f t="shared" si="4"/>
        <v>12644.166666666666</v>
      </c>
      <c r="D70" s="12">
        <v>151730</v>
      </c>
    </row>
    <row r="71" spans="1:4" ht="19.2" customHeight="1" x14ac:dyDescent="0.3">
      <c r="A71" s="1"/>
      <c r="B71" s="2" t="s">
        <v>47</v>
      </c>
      <c r="C71" s="14">
        <f t="shared" si="4"/>
        <v>666.66666666666663</v>
      </c>
      <c r="D71" s="12">
        <v>8000</v>
      </c>
    </row>
    <row r="72" spans="1:4" ht="19.2" customHeight="1" x14ac:dyDescent="0.3">
      <c r="A72" s="1"/>
      <c r="B72" s="9" t="s">
        <v>55</v>
      </c>
      <c r="C72" s="12">
        <f t="shared" si="4"/>
        <v>1250</v>
      </c>
      <c r="D72" s="12">
        <v>15000</v>
      </c>
    </row>
    <row r="73" spans="1:4" ht="21.6" customHeight="1" x14ac:dyDescent="0.3">
      <c r="A73" s="1"/>
      <c r="B73" s="11" t="s">
        <v>52</v>
      </c>
      <c r="C73" s="2"/>
      <c r="D73" s="13">
        <v>26.14</v>
      </c>
    </row>
    <row r="74" spans="1:4" ht="10.199999999999999" customHeight="1" x14ac:dyDescent="0.3">
      <c r="B74" s="8"/>
      <c r="C74" s="4"/>
      <c r="D74" s="4"/>
    </row>
    <row r="75" spans="1:4" ht="9" customHeight="1" x14ac:dyDescent="0.3">
      <c r="B75" s="8"/>
      <c r="C75" s="4"/>
      <c r="D75" s="4"/>
    </row>
    <row r="76" spans="1:4" ht="15.6" x14ac:dyDescent="0.3">
      <c r="B76" s="8"/>
      <c r="C76" s="4"/>
      <c r="D76" s="4"/>
    </row>
    <row r="77" spans="1:4" ht="15.6" x14ac:dyDescent="0.3">
      <c r="B77" s="8"/>
      <c r="C77" s="4"/>
      <c r="D77" s="4"/>
    </row>
    <row r="78" spans="1:4" ht="15.6" x14ac:dyDescent="0.3">
      <c r="B78" s="8"/>
      <c r="C78" s="4"/>
      <c r="D78" s="4"/>
    </row>
    <row r="79" spans="1:4" ht="15.6" x14ac:dyDescent="0.3">
      <c r="B79" s="8"/>
      <c r="C79" s="4"/>
      <c r="D79" s="4"/>
    </row>
    <row r="80" spans="1:4" ht="15.6" x14ac:dyDescent="0.3">
      <c r="B80" s="4"/>
      <c r="C80" s="4"/>
      <c r="D80" s="4"/>
    </row>
    <row r="81" spans="1:4" ht="15.6" x14ac:dyDescent="0.3">
      <c r="B81" s="4"/>
      <c r="C81" s="4"/>
      <c r="D81" s="4"/>
    </row>
    <row r="82" spans="1:4" ht="15.6" x14ac:dyDescent="0.3">
      <c r="B82" s="4"/>
      <c r="C82" s="4"/>
      <c r="D82" s="4"/>
    </row>
    <row r="83" spans="1:4" ht="15.6" x14ac:dyDescent="0.3">
      <c r="B83" s="4"/>
      <c r="C83" s="4"/>
      <c r="D83" s="4"/>
    </row>
    <row r="84" spans="1:4" ht="15.6" x14ac:dyDescent="0.3">
      <c r="B84" s="4"/>
      <c r="C84" s="4"/>
      <c r="D84" s="4"/>
    </row>
    <row r="85" spans="1:4" ht="15.6" x14ac:dyDescent="0.3">
      <c r="B85" s="4"/>
      <c r="C85" s="4"/>
      <c r="D85" s="4"/>
    </row>
    <row r="86" spans="1:4" ht="15.6" x14ac:dyDescent="0.3">
      <c r="A86" s="4"/>
      <c r="B86" s="4"/>
      <c r="C86" s="4"/>
      <c r="D86" s="4"/>
    </row>
    <row r="87" spans="1:4" ht="15.6" x14ac:dyDescent="0.3">
      <c r="A87" s="4"/>
      <c r="B87" s="4"/>
      <c r="C87" s="4"/>
      <c r="D87" s="4"/>
    </row>
    <row r="88" spans="1:4" ht="15.6" x14ac:dyDescent="0.3">
      <c r="A88" s="4"/>
      <c r="B88" s="4"/>
      <c r="C88" s="4"/>
      <c r="D88" s="4"/>
    </row>
    <row r="89" spans="1:4" ht="15.6" x14ac:dyDescent="0.3">
      <c r="A89" s="4"/>
      <c r="B89" s="4"/>
      <c r="C89" s="4"/>
      <c r="D89" s="4"/>
    </row>
    <row r="90" spans="1:4" ht="15.6" x14ac:dyDescent="0.3">
      <c r="A90" s="4"/>
      <c r="B90" s="4"/>
      <c r="C90" s="4"/>
      <c r="D90" s="4"/>
    </row>
    <row r="91" spans="1:4" ht="15.6" x14ac:dyDescent="0.3">
      <c r="A91" s="4"/>
      <c r="B91" s="4"/>
      <c r="C91" s="4"/>
      <c r="D91" s="4"/>
    </row>
    <row r="92" spans="1:4" ht="15.6" x14ac:dyDescent="0.3">
      <c r="A92" s="4"/>
      <c r="B92" s="4"/>
      <c r="C92" s="4"/>
      <c r="D92" s="4"/>
    </row>
    <row r="93" spans="1:4" ht="15.6" x14ac:dyDescent="0.3">
      <c r="A93" s="4"/>
      <c r="B93" s="4"/>
      <c r="C93" s="4"/>
      <c r="D93" s="4"/>
    </row>
    <row r="94" spans="1:4" ht="15.6" x14ac:dyDescent="0.3">
      <c r="A94" s="4"/>
      <c r="B94" s="4"/>
      <c r="C94" s="4"/>
      <c r="D94" s="4"/>
    </row>
    <row r="95" spans="1:4" ht="15.6" x14ac:dyDescent="0.3">
      <c r="A95" s="4"/>
      <c r="B95" s="4"/>
      <c r="C95" s="4"/>
      <c r="D95" s="4"/>
    </row>
    <row r="96" spans="1:4" ht="15.6" x14ac:dyDescent="0.3">
      <c r="A96" s="4"/>
      <c r="B96" s="4"/>
      <c r="C96" s="4"/>
      <c r="D96" s="4"/>
    </row>
    <row r="97" spans="1:4" ht="15.6" x14ac:dyDescent="0.3">
      <c r="A97" s="4"/>
      <c r="B97" s="4"/>
      <c r="C97" s="4"/>
      <c r="D97" s="4"/>
    </row>
    <row r="98" spans="1:4" ht="15.6" x14ac:dyDescent="0.3">
      <c r="A98" s="4"/>
      <c r="B98" s="4"/>
      <c r="C98" s="4"/>
      <c r="D98" s="4"/>
    </row>
    <row r="99" spans="1:4" ht="15.6" x14ac:dyDescent="0.3">
      <c r="A99" s="4"/>
      <c r="B99" s="4"/>
      <c r="C99" s="4"/>
      <c r="D99" s="4"/>
    </row>
    <row r="100" spans="1:4" ht="15.6" x14ac:dyDescent="0.3">
      <c r="A100" s="4"/>
      <c r="B100" s="4"/>
      <c r="C100" s="4"/>
      <c r="D100" s="4"/>
    </row>
    <row r="101" spans="1:4" ht="15.6" x14ac:dyDescent="0.3">
      <c r="A101" s="4"/>
      <c r="B101" s="4"/>
      <c r="C101" s="4"/>
      <c r="D101" s="4"/>
    </row>
    <row r="102" spans="1:4" ht="15.6" x14ac:dyDescent="0.3">
      <c r="A102" s="4"/>
      <c r="B102" s="4"/>
      <c r="C102" s="4"/>
      <c r="D102" s="4"/>
    </row>
  </sheetData>
  <mergeCells count="2">
    <mergeCell ref="C1:D1"/>
    <mergeCell ref="C2:E2"/>
  </mergeCells>
  <pageMargins left="0.51181102362204722" right="0.31496062992125984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2023-05-05T08:12:47Z</dcterms:modified>
</cp:coreProperties>
</file>